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<sst xmlns="http://schemas.openxmlformats.org/spreadsheetml/2006/main" count="58" uniqueCount="47">
  <si>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</si>
  <si>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</si>
  <si>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</si>
  <si>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</si>
  <si>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</si>
  <si>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</si>
  <si>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</si>
  <si>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</si>
  <si>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</si>
  <si>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</si>
  <si>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</si>
  <si>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</si>
  <si>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</si>
  <si>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</si>
  <si>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</si>
  <si>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</si>
  <si>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</si>
  <si>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</si>
  <si>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</si>
  <si>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</si>
  <si>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</si>
  <si>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</si>
  <si>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</si>
  <si>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</si>
  <si>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</si>
  <si>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</si>
  <si>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</si>
  <si>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</si>
  <si>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</si>
  <si>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</si>
  <si>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</si>
  <si>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</si>
  <si>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</si>
  <si>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</si>
  <si>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</si>
  <si>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</si>
  <si>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</si>
  <si>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</si>
  <si>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</si>
  <si>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</si>
  <si>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</si>
  <si>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</si>
  <si>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</si>
  <si>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>Serviciul. Relatii cu furnizorii</t>
  </si>
  <si>
    <t>pal spital</t>
  </si>
  <si>
    <t xml:space="preserve">Situatia derularii contractelor august 2017 </t>
  </si>
  <si>
    <t>Val.contr aug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</si>
</sst>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workbookViewId="0" topLeftCell="A1">
      <selection activeCell="C63" sqref="C63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43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45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46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8365383.9399999995</v>
      </c>
      <c r="C11" s="51">
        <f>C12+C13+C22+C23</f>
        <v>7614844.340000001</v>
      </c>
      <c r="D11" s="10">
        <f>D12+D13+D15+D19+D20+D22+D23+D17</f>
        <v>7557544.340000001</v>
      </c>
      <c r="E11" s="10">
        <f>E12+E13+E22+E23</f>
        <v>3672524.1599999997</v>
      </c>
      <c r="F11" s="12">
        <f>D11-E11</f>
        <v>3885020.180000001</v>
      </c>
      <c r="G11" s="10">
        <f>D11-C11</f>
        <v>-57300</v>
      </c>
      <c r="H11" s="10">
        <f>D11-B11</f>
        <v>-807839.5999999987</v>
      </c>
      <c r="I11" s="10">
        <f>B11-C11</f>
        <v>750539.5999999987</v>
      </c>
    </row>
    <row r="12" spans="1:9" ht="15">
      <c r="A12" s="1" t="s">
        <v>3</v>
      </c>
      <c r="B12" s="9">
        <v>6413106</v>
      </c>
      <c r="C12" s="52">
        <v>6012394.44</v>
      </c>
      <c r="D12" s="9">
        <v>6012394.44</v>
      </c>
      <c r="E12" s="11">
        <v>3031843.8</v>
      </c>
      <c r="F12" s="18">
        <f aca="true" t="shared" si="0" ref="F12:F54">D12-E12</f>
        <v>2980550.6400000006</v>
      </c>
      <c r="G12" s="11">
        <f aca="true" t="shared" si="1" ref="G12:G54">D12-C12</f>
        <v>0</v>
      </c>
      <c r="H12" s="11">
        <f aca="true" t="shared" si="2" ref="H12:H54">D12-B12</f>
        <v>-400711.5599999996</v>
      </c>
      <c r="I12" s="11">
        <f aca="true" t="shared" si="3" ref="I12:I54">B12-C12</f>
        <v>400711.5599999996</v>
      </c>
    </row>
    <row r="13" spans="1:9" ht="15">
      <c r="A13" s="1" t="s">
        <v>4</v>
      </c>
      <c r="B13" s="9">
        <v>310871.92</v>
      </c>
      <c r="C13" s="52">
        <v>367982.65</v>
      </c>
      <c r="D13" s="9">
        <v>310682.65</v>
      </c>
      <c r="E13" s="11">
        <v>146236.55</v>
      </c>
      <c r="F13" s="18">
        <f t="shared" si="0"/>
        <v>164446.10000000003</v>
      </c>
      <c r="G13" s="11">
        <f t="shared" si="1"/>
        <v>-57300</v>
      </c>
      <c r="H13" s="11">
        <f t="shared" si="2"/>
        <v>-189.26999999996042</v>
      </c>
      <c r="I13" s="11">
        <f t="shared" si="3"/>
        <v>-57110.73000000004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1641406.02</v>
      </c>
      <c r="C23" s="52">
        <v>1234467.25</v>
      </c>
      <c r="D23" s="35">
        <v>1234467.25</v>
      </c>
      <c r="E23" s="35">
        <v>494443.81</v>
      </c>
      <c r="F23" s="42">
        <f t="shared" si="0"/>
        <v>740023.44</v>
      </c>
      <c r="G23" s="11">
        <f t="shared" si="1"/>
        <v>0</v>
      </c>
      <c r="H23" s="11">
        <f t="shared" si="2"/>
        <v>-406938.77</v>
      </c>
      <c r="I23" s="11">
        <f t="shared" si="3"/>
        <v>406938.77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428875.56</v>
      </c>
      <c r="C30" s="51">
        <f>SUM(C32+C38+C37)</f>
        <v>387755.16</v>
      </c>
      <c r="D30" s="10">
        <f>D32+D38+D37</f>
        <v>377474.02</v>
      </c>
      <c r="E30" s="10">
        <f>E32+E38+E37</f>
        <v>85026.38</v>
      </c>
      <c r="F30" s="12">
        <f t="shared" si="0"/>
        <v>292447.64</v>
      </c>
      <c r="G30" s="10">
        <f t="shared" si="1"/>
        <v>-10281.139999999956</v>
      </c>
      <c r="H30" s="10">
        <f t="shared" si="2"/>
        <v>-51401.53999999998</v>
      </c>
      <c r="I30" s="10">
        <f t="shared" si="3"/>
        <v>41120.40000000002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231460.69</v>
      </c>
      <c r="C32" s="52">
        <v>181502.88</v>
      </c>
      <c r="D32" s="9">
        <v>181502.88</v>
      </c>
      <c r="E32" s="11">
        <v>85026.38</v>
      </c>
      <c r="F32" s="18">
        <f t="shared" si="0"/>
        <v>96476.5</v>
      </c>
      <c r="G32" s="11">
        <f t="shared" si="1"/>
        <v>0</v>
      </c>
      <c r="H32" s="11">
        <f>D32-B30:B32</f>
        <v>-49957.81</v>
      </c>
      <c r="I32" s="11">
        <f t="shared" si="3"/>
        <v>49957.81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101224.39</v>
      </c>
      <c r="C37" s="52">
        <v>111489.49</v>
      </c>
      <c r="D37" s="35">
        <v>101208.35</v>
      </c>
      <c r="E37" s="35">
        <v>0</v>
      </c>
      <c r="F37" s="42">
        <f t="shared" si="0"/>
        <v>101208.35</v>
      </c>
      <c r="G37" s="11">
        <f>D37-C37</f>
        <v>-10281.14</v>
      </c>
      <c r="H37" s="11">
        <f>D37-B37</f>
        <v>-16.039999999993597</v>
      </c>
      <c r="I37" s="11">
        <f>B37-C37</f>
        <v>-10265.100000000006</v>
      </c>
    </row>
    <row r="38" spans="1:9" ht="15">
      <c r="A38" s="1" t="s">
        <v>4</v>
      </c>
      <c r="B38" s="9">
        <v>96190.48</v>
      </c>
      <c r="C38" s="52">
        <v>94762.79</v>
      </c>
      <c r="D38" s="9">
        <v>94762.79</v>
      </c>
      <c r="E38" s="11">
        <v>0</v>
      </c>
      <c r="F38" s="18">
        <f t="shared" si="0"/>
        <v>94762.79</v>
      </c>
      <c r="G38" s="11">
        <f>D38-C38</f>
        <v>0</v>
      </c>
      <c r="H38" s="11">
        <f>D38-B38</f>
        <v>-1427.6900000000023</v>
      </c>
      <c r="I38" s="11">
        <f>B38-C38</f>
        <v>1427.6900000000023</v>
      </c>
    </row>
    <row r="39" spans="1:9" ht="15">
      <c r="A39" s="36" t="s">
        <v>11</v>
      </c>
      <c r="B39" s="10">
        <f>B40+B41+B44</f>
        <v>1356199</v>
      </c>
      <c r="C39" s="51">
        <f>SUM(C40+C41+C44)</f>
        <v>1382634.87</v>
      </c>
      <c r="D39" s="10">
        <f>SUM(D40+D41+D44)</f>
        <v>1349141.7000000002</v>
      </c>
      <c r="E39" s="10">
        <f>E40+E41+E44</f>
        <v>648740.86</v>
      </c>
      <c r="F39" s="12">
        <f t="shared" si="0"/>
        <v>700400.8400000002</v>
      </c>
      <c r="G39" s="10">
        <f t="shared" si="1"/>
        <v>-33493.169999999925</v>
      </c>
      <c r="H39" s="10">
        <f t="shared" si="2"/>
        <v>-7057.299999999814</v>
      </c>
      <c r="I39" s="10">
        <f t="shared" si="3"/>
        <v>-26435.87000000011</v>
      </c>
    </row>
    <row r="40" spans="1:9" ht="15">
      <c r="A40" s="1" t="s">
        <v>4</v>
      </c>
      <c r="B40" s="9">
        <v>825977.74</v>
      </c>
      <c r="C40" s="52">
        <v>859403.09</v>
      </c>
      <c r="D40" s="11">
        <v>825909.92</v>
      </c>
      <c r="E40" s="11">
        <v>408487.87</v>
      </c>
      <c r="F40" s="18">
        <f>D40-E40</f>
        <v>417422.05000000005</v>
      </c>
      <c r="G40" s="11">
        <f t="shared" si="1"/>
        <v>-33493.169999999925</v>
      </c>
      <c r="H40" s="11">
        <f t="shared" si="2"/>
        <v>-67.81999999994878</v>
      </c>
      <c r="I40" s="11">
        <f t="shared" si="3"/>
        <v>-33425.34999999998</v>
      </c>
    </row>
    <row r="41" spans="1:9" ht="13.5" customHeight="1">
      <c r="A41" s="19" t="s">
        <v>37</v>
      </c>
      <c r="B41" s="9">
        <v>490321.26</v>
      </c>
      <c r="C41" s="52">
        <v>485497.78</v>
      </c>
      <c r="D41" s="11">
        <v>485497.78</v>
      </c>
      <c r="E41" s="11">
        <v>222354.99</v>
      </c>
      <c r="F41" s="18">
        <f>D41-E41</f>
        <v>263142.79000000004</v>
      </c>
      <c r="G41" s="11">
        <f t="shared" si="1"/>
        <v>0</v>
      </c>
      <c r="H41" s="11">
        <f t="shared" si="2"/>
        <v>-4823.479999999981</v>
      </c>
      <c r="I41" s="11">
        <f t="shared" si="3"/>
        <v>4823.479999999981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39900</v>
      </c>
      <c r="C44" s="52">
        <v>37734</v>
      </c>
      <c r="D44" s="35">
        <v>37734</v>
      </c>
      <c r="E44" s="35">
        <v>17898</v>
      </c>
      <c r="F44" s="42">
        <f t="shared" si="0"/>
        <v>19836</v>
      </c>
      <c r="G44" s="11">
        <f t="shared" si="1"/>
        <v>0</v>
      </c>
      <c r="H44" s="11">
        <f t="shared" si="2"/>
        <v>-2166</v>
      </c>
      <c r="I44" s="11">
        <f t="shared" si="3"/>
        <v>2166</v>
      </c>
    </row>
    <row r="45" spans="1:9" ht="15">
      <c r="A45" s="39" t="s">
        <v>12</v>
      </c>
      <c r="B45" s="10">
        <f>B48+B47+B50+B46</f>
        <v>859381.5499999999</v>
      </c>
      <c r="C45" s="51">
        <f>C48+C47+C50+C46</f>
        <v>868998.0800000001</v>
      </c>
      <c r="D45" s="10">
        <f>D47+D48+D50+D46</f>
        <v>843420.89</v>
      </c>
      <c r="E45" s="10">
        <f>SUM(E46+E47+E48+E50)</f>
        <v>383817.42</v>
      </c>
      <c r="F45" s="12">
        <f t="shared" si="0"/>
        <v>459603.47000000003</v>
      </c>
      <c r="G45" s="10">
        <f t="shared" si="1"/>
        <v>-25577.19000000006</v>
      </c>
      <c r="H45" s="10">
        <f t="shared" si="2"/>
        <v>-15960.659999999916</v>
      </c>
      <c r="I45" s="10">
        <f t="shared" si="3"/>
        <v>-9616.530000000144</v>
      </c>
    </row>
    <row r="46" spans="1:9" ht="15">
      <c r="A46" s="38" t="s">
        <v>27</v>
      </c>
      <c r="B46" s="37">
        <v>13157.73</v>
      </c>
      <c r="C46" s="52">
        <v>33651.37</v>
      </c>
      <c r="D46" s="37">
        <v>13139.24</v>
      </c>
      <c r="E46" s="37">
        <v>13139.24</v>
      </c>
      <c r="F46" s="43">
        <f>(D46-E46)</f>
        <v>0</v>
      </c>
      <c r="G46" s="10">
        <f t="shared" si="1"/>
        <v>-20512.130000000005</v>
      </c>
      <c r="H46" s="10">
        <f t="shared" si="2"/>
        <v>-18.48999999999978</v>
      </c>
      <c r="I46" s="10">
        <f t="shared" si="3"/>
        <v>-20493.640000000003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796528.45</v>
      </c>
      <c r="C48" s="52">
        <v>801423.68</v>
      </c>
      <c r="D48" s="11">
        <v>796358.62</v>
      </c>
      <c r="E48" s="11">
        <v>363223.88</v>
      </c>
      <c r="F48" s="23" t="str">
        <f>HYPERLINK(D48-E48)</f>
        <v>433134,74</v>
      </c>
      <c r="G48" s="11">
        <f t="shared" si="1"/>
        <v>-5065.060000000056</v>
      </c>
      <c r="H48" s="11">
        <f t="shared" si="2"/>
        <v>-169.8299999999581</v>
      </c>
      <c r="I48" s="11">
        <f t="shared" si="3"/>
        <v>-4895.230000000098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49695.37</v>
      </c>
      <c r="C50" s="54">
        <v>33923.03</v>
      </c>
      <c r="D50" s="21">
        <v>33923.03</v>
      </c>
      <c r="E50" s="21">
        <v>7454.3</v>
      </c>
      <c r="F50" s="23" t="str">
        <f>HYPERLINK(D50-E50)</f>
        <v>26468,73</v>
      </c>
      <c r="G50" s="11">
        <f t="shared" si="1"/>
        <v>0</v>
      </c>
      <c r="H50" s="10">
        <f t="shared" si="2"/>
        <v>-15772.340000000004</v>
      </c>
      <c r="I50" s="11">
        <f>B50-C50</f>
        <v>15772.340000000004</v>
      </c>
    </row>
    <row r="51" spans="1:9" ht="15">
      <c r="A51" s="40" t="s">
        <v>41</v>
      </c>
      <c r="B51" s="32">
        <f>B52+B53</f>
        <v>258405.37</v>
      </c>
      <c r="C51" s="32">
        <f>C52+C53</f>
        <v>236965.84999999998</v>
      </c>
      <c r="D51" s="32">
        <f>D52+D53</f>
        <v>236965.84999999998</v>
      </c>
      <c r="E51" s="32">
        <f>E52+E53</f>
        <v>95426.1</v>
      </c>
      <c r="F51" s="32">
        <f>F52+F53</f>
        <v>141539.75</v>
      </c>
      <c r="G51" s="10">
        <f t="shared" si="1"/>
        <v>0</v>
      </c>
      <c r="H51" s="10">
        <f t="shared" si="2"/>
        <v>-21439.52000000002</v>
      </c>
      <c r="I51" s="10">
        <f>B51-C51</f>
        <v>21439.52000000002</v>
      </c>
    </row>
    <row r="52" spans="1:9" ht="15">
      <c r="A52" s="40" t="s">
        <v>44</v>
      </c>
      <c r="B52" s="32">
        <v>213471.72</v>
      </c>
      <c r="C52" s="55">
        <v>197685.18</v>
      </c>
      <c r="D52" s="33">
        <v>197685.18</v>
      </c>
      <c r="E52" s="33">
        <v>95426.1</v>
      </c>
      <c r="F52" s="34" t="str">
        <f>HYPERLINK(D52-E52)</f>
        <v>102259,08</v>
      </c>
      <c r="G52" s="10">
        <f>D52-C52</f>
        <v>0</v>
      </c>
      <c r="H52" s="10">
        <f t="shared" si="2"/>
        <v>-15786.540000000008</v>
      </c>
      <c r="I52" s="10">
        <f>B52-C52</f>
        <v>15786.540000000008</v>
      </c>
    </row>
    <row r="53" spans="1:9" ht="15">
      <c r="A53" s="40" t="s">
        <v>27</v>
      </c>
      <c r="B53" s="32">
        <v>44933.65</v>
      </c>
      <c r="C53" s="55">
        <v>39280.67</v>
      </c>
      <c r="D53" s="33">
        <v>39280.67</v>
      </c>
      <c r="E53" s="33"/>
      <c r="F53" s="34">
        <f>D53-E53</f>
        <v>39280.67</v>
      </c>
      <c r="G53" s="10">
        <f>D53-C53</f>
        <v>0</v>
      </c>
      <c r="H53" s="10">
        <f>D53-B53</f>
        <v>-5652.980000000003</v>
      </c>
      <c r="I53" s="10">
        <f>B53-C53</f>
        <v>5652.980000000003</v>
      </c>
    </row>
    <row r="54" spans="1:9" ht="15" customHeight="1">
      <c r="A54" s="27" t="s">
        <v>15</v>
      </c>
      <c r="B54" s="10">
        <f>B11+B30+B39+B45+B51</f>
        <v>11268245.42</v>
      </c>
      <c r="C54" s="51">
        <f>C11+C30+C39+C45+C51</f>
        <v>10491198.3</v>
      </c>
      <c r="D54" s="10">
        <f>D11+D30+D39+D45+D51</f>
        <v>10364546.800000003</v>
      </c>
      <c r="E54" s="10">
        <f>E11+E30+E39+E45+E51</f>
        <v>4885534.919999999</v>
      </c>
      <c r="F54" s="26">
        <f t="shared" si="0"/>
        <v>5479011.880000004</v>
      </c>
      <c r="G54" s="10">
        <f t="shared" si="1"/>
        <v>-126651.49999999814</v>
      </c>
      <c r="H54" s="10">
        <f t="shared" si="2"/>
        <v>-903698.6199999973</v>
      </c>
      <c r="I54" s="10">
        <f t="shared" si="3"/>
        <v>777047.1199999992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0</v>
      </c>
      <c r="C60" s="52">
        <v>0</v>
      </c>
      <c r="D60" s="9">
        <v>0</v>
      </c>
      <c r="E60" s="48">
        <v>0</v>
      </c>
      <c r="F60" s="9">
        <f>D60-E60</f>
        <v>0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2017-09-18T07:19:25Z</cp:lastPrinted>
  <dcterms:created xsi:type="dcterms:W3CDTF">2004-04-20T09:06:37Z</dcterms:created>
  <dcterms:modified xsi:type="dcterms:W3CDTF">2017-10-16T07:13:20Z</dcterms:modified>
  <cp:category/>
  <cp:version/>
  <cp:contentType/>
  <cp:contentStatus/>
</cp:coreProperties>
</file>